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ф. по заключ. договорам" sheetId="1" r:id="rId1"/>
    <sheet name="Основн. эконом. показател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<sst xmlns="http://schemas.openxmlformats.org/spreadsheetml/2006/main" count="64" uniqueCount="42">
  <si>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Квартал(год)</t>
  </si>
  <si>
    <t>Кол-во заключенных договоров, шт</t>
  </si>
  <si>
    <t>Исполнено договоров, шт</t>
  </si>
  <si>
    <t>всего</t>
  </si>
  <si>
    <t>в т.ч. с присоединением до 15кВт</t>
  </si>
  <si>
    <t>в т.ч. с присоединением до 15 кВт</t>
  </si>
  <si>
    <t>Информация по заключенным и исполненным договорам на осуществление технологического присоединения.</t>
  </si>
  <si>
    <t>Квартал (год)</t>
  </si>
  <si>
    <t>Поступление средств</t>
  </si>
  <si>
    <t>Выручка</t>
  </si>
  <si>
    <t>Себестоимость</t>
  </si>
  <si>
    <t>Валовая прибыль</t>
  </si>
  <si>
    <t>Использование прибыли</t>
  </si>
  <si>
    <t>Примечание</t>
  </si>
  <si>
    <t>с НДС</t>
  </si>
  <si>
    <t>без НДС</t>
  </si>
  <si>
    <t>налог на прибыль</t>
  </si>
  <si>
    <t>инвестиции</t>
  </si>
  <si>
    <t>прочее</t>
  </si>
  <si>
    <t>Основные экономические показатели по виду деятельности "Тех.присоединение энергопринимающих ус-тв к эл.сетям".</t>
  </si>
  <si>
    <t xml:space="preserve"> -</t>
  </si>
  <si>
    <t>тел. (39139) 3-44-85</t>
  </si>
  <si>
    <t>тел.(39139)3-44-85</t>
  </si>
  <si>
    <t>ФОРМА 2.1</t>
  </si>
  <si>
    <t>ФОРМА 2.2</t>
  </si>
  <si>
    <t>Себестоимость 1 подключения 6293,53</t>
  </si>
  <si>
    <t>ф 2.1.</t>
  </si>
  <si>
    <t>Поступление средств по реестру платежей</t>
  </si>
  <si>
    <t>ф 2.2.</t>
  </si>
  <si>
    <t>Объем присоединенной мощности по заклеченным договорам</t>
  </si>
  <si>
    <t>Поступление средств, тыс.руб</t>
  </si>
  <si>
    <t>Объем присоединенной мощности по исполненным договорам</t>
  </si>
  <si>
    <t>(Себестоимость 6293,53 х количество поступивших платежей) уже не так.</t>
  </si>
  <si>
    <t>Берем в плановом "Условные расходы по тех присоединению к электрическим сетям МУП ШТЭС за 1 кв 2015 года."</t>
  </si>
  <si>
    <t>Директор МУП "ШТЭС" _____________________ А.П. Щербаков</t>
  </si>
  <si>
    <t>Директора МУП "ШТЭС" _____________________ А.П. Щербаков</t>
  </si>
  <si>
    <t>Потапов К.Б.</t>
  </si>
  <si>
    <t>1 квартал 2016г</t>
  </si>
  <si>
    <t>2 квартал 2016г</t>
  </si>
  <si>
    <t>3 квартал 2016г</t>
  </si>
  <si>
    <t>4 квартал 2016г</t>
  </si>
  <si>
    <t>год 2016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</si>
</sst>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1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179" fontId="0" fillId="0" borderId="0" xfId="58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79" fontId="0" fillId="0" borderId="14" xfId="58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80" fontId="0" fillId="0" borderId="14" xfId="58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9" fontId="0" fillId="0" borderId="16" xfId="58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4" xfId="58" applyNumberFormat="1" applyFont="1" applyBorder="1" applyAlignment="1">
      <alignment/>
    </xf>
    <xf numFmtId="4" fontId="0" fillId="0" borderId="14" xfId="58" applyNumberFormat="1" applyFont="1" applyBorder="1" applyAlignment="1">
      <alignment horizontal="right"/>
    </xf>
    <xf numFmtId="4" fontId="0" fillId="0" borderId="16" xfId="58" applyNumberFormat="1" applyFont="1" applyBorder="1" applyAlignment="1">
      <alignment/>
    </xf>
    <xf numFmtId="4" fontId="0" fillId="0" borderId="16" xfId="58" applyNumberFormat="1" applyFont="1" applyBorder="1" applyAlignment="1">
      <alignment horizontal="right"/>
    </xf>
    <xf numFmtId="4" fontId="0" fillId="0" borderId="21" xfId="58" applyNumberFormat="1" applyFont="1" applyBorder="1" applyAlignment="1">
      <alignment/>
    </xf>
    <xf numFmtId="4" fontId="0" fillId="0" borderId="21" xfId="58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9" fontId="0" fillId="0" borderId="24" xfId="58" applyFont="1" applyBorder="1" applyAlignment="1">
      <alignment horizontal="center"/>
    </xf>
    <xf numFmtId="0" fontId="0" fillId="0" borderId="29" xfId="0" applyBorder="1" applyAlignment="1">
      <alignment/>
    </xf>
    <xf numFmtId="4" fontId="0" fillId="0" borderId="30" xfId="58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9" fontId="0" fillId="0" borderId="27" xfId="58" applyFont="1" applyBorder="1" applyAlignment="1">
      <alignment horizontal="center"/>
    </xf>
    <xf numFmtId="179" fontId="0" fillId="0" borderId="16" xfId="58" applyFont="1" applyBorder="1" applyAlignment="1">
      <alignment horizontal="center" vertical="center"/>
    </xf>
    <xf numFmtId="179" fontId="0" fillId="0" borderId="14" xfId="58" applyFont="1" applyBorder="1" applyAlignment="1">
      <alignment horizontal="center" vertical="center"/>
    </xf>
    <xf numFmtId="179" fontId="0" fillId="0" borderId="24" xfId="58" applyFont="1" applyBorder="1" applyAlignment="1">
      <alignment horizontal="center" vertical="center"/>
    </xf>
    <xf numFmtId="179" fontId="0" fillId="0" borderId="27" xfId="58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3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3.28125" style="0" customWidth="1"/>
    <col min="2" max="2" width="14.57421875" style="0" customWidth="1"/>
    <col min="3" max="3" width="10.7109375" style="0" customWidth="1"/>
    <col min="4" max="4" width="20.7109375" style="0" customWidth="1"/>
    <col min="5" max="5" width="10.7109375" style="0" customWidth="1"/>
    <col min="6" max="6" width="20.7109375" style="0" customWidth="1"/>
    <col min="7" max="7" width="11.7109375" style="0" customWidth="1"/>
    <col min="8" max="8" width="20.7109375" style="0" customWidth="1"/>
    <col min="9" max="9" width="10.7109375" style="0" customWidth="1"/>
    <col min="10" max="10" width="20.7109375" style="0" customWidth="1"/>
    <col min="11" max="11" width="10.7109375" style="0" customWidth="1"/>
    <col min="12" max="12" width="20.7109375" style="0" customWidth="1"/>
  </cols>
  <sheetData>
    <row r="1" ht="12.75">
      <c r="A1" s="4" t="s">
        <v>23</v>
      </c>
    </row>
    <row r="2" spans="2:12" ht="12.75">
      <c r="B2" s="59" t="s">
        <v>6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12.7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ht="13.5" thickBot="1"/>
    <row r="5" spans="2:12" ht="30" customHeight="1" thickBot="1">
      <c r="B5" s="57" t="s">
        <v>0</v>
      </c>
      <c r="C5" s="60" t="s">
        <v>1</v>
      </c>
      <c r="D5" s="61"/>
      <c r="E5" s="63" t="s">
        <v>29</v>
      </c>
      <c r="F5" s="64"/>
      <c r="G5" s="62" t="s">
        <v>30</v>
      </c>
      <c r="H5" s="62"/>
      <c r="I5" s="63" t="s">
        <v>2</v>
      </c>
      <c r="J5" s="64"/>
      <c r="K5" s="63" t="s">
        <v>31</v>
      </c>
      <c r="L5" s="64"/>
    </row>
    <row r="6" spans="2:12" ht="30" customHeight="1" thickBot="1">
      <c r="B6" s="58"/>
      <c r="C6" s="22" t="s">
        <v>3</v>
      </c>
      <c r="D6" s="22" t="s">
        <v>4</v>
      </c>
      <c r="E6" s="22" t="s">
        <v>3</v>
      </c>
      <c r="F6" s="22" t="s">
        <v>4</v>
      </c>
      <c r="G6" s="23" t="s">
        <v>3</v>
      </c>
      <c r="H6" s="22" t="s">
        <v>5</v>
      </c>
      <c r="I6" s="24" t="s">
        <v>3</v>
      </c>
      <c r="J6" s="22" t="s">
        <v>5</v>
      </c>
      <c r="K6" s="24" t="s">
        <v>3</v>
      </c>
      <c r="L6" s="22" t="s">
        <v>5</v>
      </c>
    </row>
    <row r="7" spans="2:12" ht="13.5" customHeight="1">
      <c r="B7" s="14" t="s">
        <v>37</v>
      </c>
      <c r="C7" s="29">
        <v>30</v>
      </c>
      <c r="D7" s="29">
        <v>30</v>
      </c>
      <c r="E7" s="29">
        <v>369.5</v>
      </c>
      <c r="F7" s="29">
        <v>369.5</v>
      </c>
      <c r="G7" s="30">
        <v>29282.3</v>
      </c>
      <c r="H7" s="52">
        <v>29282.3</v>
      </c>
      <c r="I7" s="29">
        <v>8</v>
      </c>
      <c r="J7" s="31">
        <v>8</v>
      </c>
      <c r="K7" s="30">
        <v>100</v>
      </c>
      <c r="L7" s="32">
        <v>100</v>
      </c>
    </row>
    <row r="8" spans="2:12" ht="13.5" customHeight="1">
      <c r="B8" s="17" t="s">
        <v>38</v>
      </c>
      <c r="C8" s="25">
        <v>38</v>
      </c>
      <c r="D8" s="25">
        <v>36</v>
      </c>
      <c r="E8" s="25">
        <v>523.88</v>
      </c>
      <c r="F8" s="25">
        <v>397</v>
      </c>
      <c r="G8" s="26">
        <v>72669.1</v>
      </c>
      <c r="H8" s="53">
        <v>20350</v>
      </c>
      <c r="I8" s="25">
        <v>10</v>
      </c>
      <c r="J8" s="27">
        <v>10</v>
      </c>
      <c r="K8" s="28">
        <v>120</v>
      </c>
      <c r="L8" s="33">
        <v>120</v>
      </c>
    </row>
    <row r="9" spans="2:12" ht="13.5" customHeight="1">
      <c r="B9" s="17" t="s">
        <v>39</v>
      </c>
      <c r="C9" s="25">
        <v>46</v>
      </c>
      <c r="D9" s="25">
        <v>44</v>
      </c>
      <c r="E9" s="25">
        <f>729.3</f>
        <v>729.3</v>
      </c>
      <c r="F9" s="25">
        <v>557</v>
      </c>
      <c r="G9" s="26">
        <v>48801.69</v>
      </c>
      <c r="H9" s="53">
        <v>18664.15</v>
      </c>
      <c r="I9" s="25">
        <v>18</v>
      </c>
      <c r="J9" s="25">
        <v>17</v>
      </c>
      <c r="K9" s="28">
        <v>306</v>
      </c>
      <c r="L9" s="33">
        <v>306</v>
      </c>
    </row>
    <row r="10" spans="2:12" ht="13.5" customHeight="1" thickBot="1">
      <c r="B10" s="40" t="s">
        <v>40</v>
      </c>
      <c r="C10" s="41">
        <v>55</v>
      </c>
      <c r="D10" s="41">
        <v>53</v>
      </c>
      <c r="E10" s="41">
        <v>756</v>
      </c>
      <c r="F10" s="41">
        <v>706</v>
      </c>
      <c r="G10" s="46">
        <v>39459.75</v>
      </c>
      <c r="H10" s="54">
        <v>29151</v>
      </c>
      <c r="I10" s="41">
        <v>21</v>
      </c>
      <c r="J10" s="41">
        <v>18</v>
      </c>
      <c r="K10" s="28">
        <v>325</v>
      </c>
      <c r="L10" s="42">
        <v>300</v>
      </c>
    </row>
    <row r="11" spans="2:12" ht="13.5" customHeight="1" thickBot="1">
      <c r="B11" s="43" t="s">
        <v>41</v>
      </c>
      <c r="C11" s="44">
        <f aca="true" t="shared" si="0" ref="C11:L11">SUM(C7:C10)</f>
        <v>169</v>
      </c>
      <c r="D11" s="44">
        <f t="shared" si="0"/>
        <v>163</v>
      </c>
      <c r="E11" s="44">
        <f t="shared" si="0"/>
        <v>2378.68</v>
      </c>
      <c r="F11" s="44">
        <f t="shared" si="0"/>
        <v>2029.5</v>
      </c>
      <c r="G11" s="51">
        <f t="shared" si="0"/>
        <v>190212.84000000003</v>
      </c>
      <c r="H11" s="55">
        <f t="shared" si="0"/>
        <v>97447.45000000001</v>
      </c>
      <c r="I11" s="44">
        <f t="shared" si="0"/>
        <v>57</v>
      </c>
      <c r="J11" s="44">
        <f t="shared" si="0"/>
        <v>53</v>
      </c>
      <c r="K11" s="44">
        <f t="shared" si="0"/>
        <v>851</v>
      </c>
      <c r="L11" s="45">
        <f t="shared" si="0"/>
        <v>826</v>
      </c>
    </row>
    <row r="12" spans="2:12" ht="12.75">
      <c r="B12" s="7"/>
      <c r="C12" s="7"/>
      <c r="D12" s="7"/>
      <c r="E12" s="7"/>
      <c r="F12" s="7"/>
      <c r="G12" s="8"/>
      <c r="H12" s="8"/>
      <c r="I12" s="7"/>
      <c r="J12" s="7"/>
      <c r="K12" s="8"/>
      <c r="L12" s="7"/>
    </row>
    <row r="13" spans="4:10" ht="15">
      <c r="D13" s="56" t="s">
        <v>34</v>
      </c>
      <c r="E13" s="56"/>
      <c r="F13" s="56"/>
      <c r="G13" s="56"/>
      <c r="H13" s="56"/>
      <c r="I13" s="56"/>
      <c r="J13" s="56"/>
    </row>
    <row r="17" ht="12.75">
      <c r="G17" s="5"/>
    </row>
    <row r="18" ht="12.75">
      <c r="G18" s="5"/>
    </row>
    <row r="29" ht="12.75">
      <c r="B29" s="2" t="s">
        <v>36</v>
      </c>
    </row>
    <row r="30" ht="12.75">
      <c r="B30" s="2" t="s">
        <v>21</v>
      </c>
    </row>
  </sheetData>
  <sheetProtection/>
  <mergeCells count="8">
    <mergeCell ref="D13:J13"/>
    <mergeCell ref="B5:B6"/>
    <mergeCell ref="B2:L3"/>
    <mergeCell ref="C5:D5"/>
    <mergeCell ref="G5:H5"/>
    <mergeCell ref="I5:J5"/>
    <mergeCell ref="K5:L5"/>
    <mergeCell ref="E5:F5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30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14.7109375" style="0" customWidth="1"/>
    <col min="3" max="3" width="16.8515625" style="0" customWidth="1"/>
    <col min="4" max="4" width="14.8515625" style="0" customWidth="1"/>
    <col min="5" max="5" width="11.140625" style="0" customWidth="1"/>
    <col min="6" max="6" width="14.8515625" style="0" customWidth="1"/>
    <col min="7" max="7" width="16.28125" style="0" customWidth="1"/>
    <col min="8" max="8" width="16.140625" style="0" customWidth="1"/>
    <col min="9" max="9" width="14.421875" style="0" customWidth="1"/>
    <col min="10" max="10" width="16.421875" style="0" customWidth="1"/>
    <col min="11" max="11" width="17.8515625" style="0" customWidth="1"/>
  </cols>
  <sheetData>
    <row r="1" ht="12.75">
      <c r="A1" s="4" t="s">
        <v>24</v>
      </c>
    </row>
    <row r="2" spans="2:11" ht="18" customHeight="1">
      <c r="B2" s="65" t="s">
        <v>19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5.75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13.5" thickBot="1"/>
    <row r="5" spans="2:12" ht="26.25" customHeight="1" thickBot="1">
      <c r="B5" s="70" t="s">
        <v>7</v>
      </c>
      <c r="C5" s="68" t="s">
        <v>8</v>
      </c>
      <c r="D5" s="69"/>
      <c r="E5" s="71" t="s">
        <v>9</v>
      </c>
      <c r="F5" s="74" t="s">
        <v>10</v>
      </c>
      <c r="G5" s="71" t="s">
        <v>11</v>
      </c>
      <c r="H5" s="70" t="s">
        <v>12</v>
      </c>
      <c r="I5" s="71"/>
      <c r="J5" s="66"/>
      <c r="K5" s="66" t="s">
        <v>13</v>
      </c>
      <c r="L5" s="1"/>
    </row>
    <row r="6" spans="2:11" ht="24.75" customHeight="1" thickBot="1">
      <c r="B6" s="72"/>
      <c r="C6" s="12" t="s">
        <v>14</v>
      </c>
      <c r="D6" s="9" t="s">
        <v>15</v>
      </c>
      <c r="E6" s="73"/>
      <c r="F6" s="75"/>
      <c r="G6" s="73"/>
      <c r="H6" s="10" t="s">
        <v>16</v>
      </c>
      <c r="I6" s="9" t="s">
        <v>17</v>
      </c>
      <c r="J6" s="11" t="s">
        <v>18</v>
      </c>
      <c r="K6" s="67"/>
    </row>
    <row r="7" spans="2:11" ht="12.75">
      <c r="B7" s="14" t="str">
        <f>'Инф. по заключ. договорам'!B7</f>
        <v>1 квартал 2016г</v>
      </c>
      <c r="C7" s="36">
        <f>'Инф. по заключ. договорам'!G7</f>
        <v>29282.3</v>
      </c>
      <c r="D7" s="36">
        <f>C7/1.18</f>
        <v>24815.508474576272</v>
      </c>
      <c r="E7" s="36">
        <f>C7</f>
        <v>29282.3</v>
      </c>
      <c r="F7" s="36">
        <v>190711.88</v>
      </c>
      <c r="G7" s="37">
        <f>E7-F7</f>
        <v>-161429.58000000002</v>
      </c>
      <c r="H7" s="15" t="s">
        <v>20</v>
      </c>
      <c r="I7" s="15" t="s">
        <v>20</v>
      </c>
      <c r="J7" s="15" t="s">
        <v>20</v>
      </c>
      <c r="K7" s="16"/>
    </row>
    <row r="8" spans="2:11" ht="12.75">
      <c r="B8" s="17" t="str">
        <f>'Инф. по заключ. договорам'!B8</f>
        <v>2 квартал 2016г</v>
      </c>
      <c r="C8" s="34">
        <f>'Инф. по заключ. договорам'!G8</f>
        <v>72669.1</v>
      </c>
      <c r="D8" s="34">
        <f>C8/1.18</f>
        <v>61583.98305084746</v>
      </c>
      <c r="E8" s="34">
        <f>C8</f>
        <v>72669.1</v>
      </c>
      <c r="F8" s="34">
        <v>240764</v>
      </c>
      <c r="G8" s="35">
        <f>E8-F8</f>
        <v>-168094.9</v>
      </c>
      <c r="H8" s="13" t="s">
        <v>20</v>
      </c>
      <c r="I8" s="13" t="s">
        <v>20</v>
      </c>
      <c r="J8" s="13" t="s">
        <v>20</v>
      </c>
      <c r="K8" s="18"/>
    </row>
    <row r="9" spans="2:11" ht="12.75">
      <c r="B9" s="17" t="str">
        <f>'Инф. по заключ. договорам'!B9</f>
        <v>3 квартал 2016г</v>
      </c>
      <c r="C9" s="34">
        <f>'Инф. по заключ. договорам'!G9</f>
        <v>48801.69</v>
      </c>
      <c r="D9" s="34">
        <f>C9/1.18</f>
        <v>41357.36440677966</v>
      </c>
      <c r="E9" s="34">
        <f>C9</f>
        <v>48801.69</v>
      </c>
      <c r="F9" s="34">
        <f>6293.53*'Инф. по заключ. договорам'!I9</f>
        <v>113283.54</v>
      </c>
      <c r="G9" s="35">
        <f>E9-F9</f>
        <v>-64481.84999999999</v>
      </c>
      <c r="H9" s="13" t="s">
        <v>20</v>
      </c>
      <c r="I9" s="13" t="s">
        <v>20</v>
      </c>
      <c r="J9" s="13" t="s">
        <v>20</v>
      </c>
      <c r="K9" s="18"/>
    </row>
    <row r="10" spans="2:11" ht="13.5" thickBot="1">
      <c r="B10" s="19" t="str">
        <f>'Инф. по заключ. договорам'!B10</f>
        <v>4 квартал 2016г</v>
      </c>
      <c r="C10" s="38">
        <f>'Инф. по заключ. договорам'!G10</f>
        <v>39459.75</v>
      </c>
      <c r="D10" s="38">
        <f>C10/1.18</f>
        <v>33440.46610169492</v>
      </c>
      <c r="E10" s="38">
        <f>C10</f>
        <v>39459.75</v>
      </c>
      <c r="F10" s="38">
        <f>6293.53*'Инф. по заключ. договорам'!I10</f>
        <v>132164.13</v>
      </c>
      <c r="G10" s="39">
        <f>E10-F10</f>
        <v>-92704.38</v>
      </c>
      <c r="H10" s="20" t="s">
        <v>20</v>
      </c>
      <c r="I10" s="20" t="s">
        <v>20</v>
      </c>
      <c r="J10" s="20" t="s">
        <v>20</v>
      </c>
      <c r="K10" s="21"/>
    </row>
    <row r="11" spans="2:11" ht="13.5" thickBot="1">
      <c r="B11" s="47" t="str">
        <f>'Инф. по заключ. договорам'!B11</f>
        <v>год 2016</v>
      </c>
      <c r="C11" s="48">
        <f>SUM(C7:C10)</f>
        <v>190212.84000000003</v>
      </c>
      <c r="D11" s="48">
        <f>SUM(D7:D10)</f>
        <v>161197.32203389832</v>
      </c>
      <c r="E11" s="48">
        <f>SUM(E7:E10)</f>
        <v>190212.84000000003</v>
      </c>
      <c r="F11" s="48">
        <f>SUM(F7:F10)</f>
        <v>676923.55</v>
      </c>
      <c r="G11" s="48">
        <f>SUM(G7:G10)</f>
        <v>-486710.70999999996</v>
      </c>
      <c r="H11" s="49" t="s">
        <v>20</v>
      </c>
      <c r="I11" s="49" t="s">
        <v>20</v>
      </c>
      <c r="J11" s="49" t="s">
        <v>20</v>
      </c>
      <c r="K11" s="50"/>
    </row>
    <row r="13" ht="15">
      <c r="D13" s="6" t="s">
        <v>35</v>
      </c>
    </row>
    <row r="16" ht="12.75">
      <c r="F16" s="5"/>
    </row>
    <row r="29" ht="12.75">
      <c r="B29" s="2" t="s">
        <v>36</v>
      </c>
    </row>
    <row r="30" ht="12.75">
      <c r="B30" s="3" t="s">
        <v>22</v>
      </c>
    </row>
  </sheetData>
  <sheetProtection/>
  <mergeCells count="8">
    <mergeCell ref="B2:K3"/>
    <mergeCell ref="K5:K6"/>
    <mergeCell ref="C5:D5"/>
    <mergeCell ref="H5:J5"/>
    <mergeCell ref="B5:B6"/>
    <mergeCell ref="E5:E6"/>
    <mergeCell ref="G5:G6"/>
    <mergeCell ref="F5:F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12"/>
  <sheetViews>
    <sheetView zoomScalePageLayoutView="0" workbookViewId="0" topLeftCell="A1">
      <selection activeCell="I18" sqref="I18"/>
    </sheetView>
  </sheetViews>
  <sheetFormatPr defaultColWidth="9.140625" defaultRowHeight="12.75"/>
  <sheetData>
    <row r="3" ht="12.75">
      <c r="B3" t="s">
        <v>25</v>
      </c>
    </row>
    <row r="5" ht="12.75">
      <c r="B5" t="s">
        <v>26</v>
      </c>
    </row>
    <row r="6" ht="12.75">
      <c r="B6" t="s">
        <v>27</v>
      </c>
    </row>
    <row r="10" ht="12.75">
      <c r="B10" t="s">
        <v>28</v>
      </c>
    </row>
    <row r="11" ht="12.75">
      <c r="B11" t="s">
        <v>32</v>
      </c>
    </row>
    <row r="12" ht="12.75">
      <c r="B12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2016-07-20T06:40:11Z</cp:lastPrinted>
  <dcterms:created xsi:type="dcterms:W3CDTF">1996-10-08T23:32:33Z</dcterms:created>
  <dcterms:modified xsi:type="dcterms:W3CDTF">2017-02-02T04:47:16Z</dcterms:modified>
  <cp:category/>
  <cp:version/>
  <cp:contentType/>
  <cp:contentStatus/>
</cp:coreProperties>
</file>